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สลช\งานปีงบ 69\ITA\o12 งบ 68\o12 งบประมาณ 2568\"/>
    </mc:Choice>
  </mc:AlternateContent>
  <xr:revisionPtr revIDLastSave="0" documentId="13_ncr:1_{EA41B4DA-1F8E-4613-A1AF-ED0CE6F406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1 (2)" sheetId="4" r:id="rId2"/>
    <sheet name="Sheet2" sheetId="2" r:id="rId3"/>
  </sheets>
  <definedNames>
    <definedName name="_xlnm.Print_Area" localSheetId="0">Sheet1!$A$1:$G$26</definedName>
    <definedName name="_xlnm.Print_Area" localSheetId="1">'Sheet1 (2)'!$A$1:$K$26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2" i="1"/>
  <c r="K18" i="4"/>
  <c r="D5" i="1"/>
  <c r="K13" i="4"/>
  <c r="K12" i="4"/>
  <c r="K8" i="4"/>
  <c r="K7" i="4"/>
  <c r="B5" i="1"/>
  <c r="E4" i="1"/>
  <c r="H18" i="4"/>
  <c r="K9" i="4"/>
  <c r="K10" i="4"/>
  <c r="K11" i="4"/>
  <c r="K14" i="4"/>
  <c r="K15" i="4"/>
  <c r="K16" i="4"/>
  <c r="K17" i="4"/>
  <c r="K6" i="4"/>
  <c r="G18" i="4"/>
  <c r="F7" i="4"/>
  <c r="F8" i="4"/>
  <c r="F9" i="4"/>
  <c r="F10" i="4"/>
  <c r="F11" i="4"/>
  <c r="F12" i="4"/>
  <c r="F13" i="4"/>
  <c r="F14" i="4"/>
  <c r="F15" i="4"/>
  <c r="F16" i="4"/>
  <c r="F17" i="4"/>
  <c r="F6" i="4"/>
  <c r="E5" i="1" l="1"/>
  <c r="C18" i="4"/>
  <c r="E18" i="4"/>
  <c r="F18" i="4"/>
  <c r="D18" i="4" l="1"/>
  <c r="J28" i="1" l="1"/>
  <c r="I28" i="1"/>
</calcChain>
</file>

<file path=xl/sharedStrings.xml><?xml version="1.0" encoding="utf-8"?>
<sst xmlns="http://schemas.openxmlformats.org/spreadsheetml/2006/main" count="25" uniqueCount="19">
  <si>
    <t>วิธีการจัดซื้อจัดจ้าง</t>
  </si>
  <si>
    <t>จำนวนเรื่อง</t>
  </si>
  <si>
    <t>งบประมาณ</t>
  </si>
  <si>
    <t>วงเงินตามสัญญา</t>
  </si>
  <si>
    <t>ประหยัดได้</t>
  </si>
  <si>
    <t>e-bidding</t>
  </si>
  <si>
    <t>คัดเลือก</t>
  </si>
  <si>
    <t>เฉพาะเจาะจง</t>
  </si>
  <si>
    <t>ประหยัด</t>
  </si>
  <si>
    <t>วงเงินงบประมาณ</t>
  </si>
  <si>
    <t>รวม</t>
  </si>
  <si>
    <t>วิธีจัดซื้อจัดจ้าง</t>
  </si>
  <si>
    <t>เดือน ปี พ.ศ.</t>
  </si>
  <si>
    <t>ลำดับ</t>
  </si>
  <si>
    <t>ของสำนักงานลูกเสือแห่งชาติ</t>
  </si>
  <si>
    <t>วิธีคิด ประหยัด</t>
  </si>
  <si>
    <t>วงเงินงบประมาณ - วงเงินตามสัญญา * 100 / วงเงินงบประมาณ</t>
  </si>
  <si>
    <t>บัญชีสรุปจำนวนการจัดซื้อจัดจ้าง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</si>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</sst>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_-;\-* #,##0.000_-;_-* &quot;-&quot;??_-;_-@_-"/>
    <numFmt numFmtId="188" formatCode="_-* #,##0.0000000000000_-;\-* #,##0.00000000000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5" xfId="0" applyFont="1" applyBorder="1"/>
    <xf numFmtId="0" fontId="7" fillId="0" borderId="1" xfId="0" applyFont="1" applyBorder="1"/>
    <xf numFmtId="0" fontId="8" fillId="0" borderId="0" xfId="0" applyFont="1"/>
    <xf numFmtId="43" fontId="8" fillId="0" borderId="0" xfId="0" applyNumberFormat="1" applyFont="1"/>
    <xf numFmtId="3" fontId="8" fillId="0" borderId="0" xfId="0" applyNumberFormat="1" applyFont="1"/>
    <xf numFmtId="3" fontId="7" fillId="0" borderId="0" xfId="0" applyNumberFormat="1" applyFont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0" fillId="0" borderId="0" xfId="0" applyNumberFormat="1" applyFill="1"/>
    <xf numFmtId="0" fontId="0" fillId="2" borderId="0" xfId="0" applyFill="1"/>
    <xf numFmtId="43" fontId="0" fillId="2" borderId="0" xfId="0" applyNumberFormat="1" applyFill="1"/>
    <xf numFmtId="0" fontId="2" fillId="0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 vertical="center"/>
    </xf>
    <xf numFmtId="43" fontId="2" fillId="0" borderId="1" xfId="1" applyFont="1" applyFill="1" applyBorder="1" applyAlignment="1"/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14" fillId="0" borderId="0" xfId="0" applyFont="1" applyFill="1"/>
    <xf numFmtId="0" fontId="13" fillId="0" borderId="1" xfId="0" applyFont="1" applyFill="1" applyBorder="1" applyAlignment="1">
      <alignment horizontal="center"/>
    </xf>
    <xf numFmtId="187" fontId="2" fillId="0" borderId="1" xfId="1" applyNumberFormat="1" applyFont="1" applyFill="1" applyBorder="1" applyAlignment="1"/>
    <xf numFmtId="43" fontId="2" fillId="0" borderId="1" xfId="1" applyNumberFormat="1" applyFont="1" applyFill="1" applyBorder="1" applyAlignment="1"/>
    <xf numFmtId="188" fontId="2" fillId="0" borderId="1" xfId="1" applyNumberFormat="1" applyFont="1" applyFill="1" applyBorder="1" applyAlignment="1"/>
    <xf numFmtId="0" fontId="2" fillId="0" borderId="1" xfId="0" applyFont="1" applyBorder="1"/>
    <xf numFmtId="43" fontId="2" fillId="0" borderId="1" xfId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4" fillId="0" borderId="1" xfId="0" applyFont="1" applyBorder="1"/>
    <xf numFmtId="43" fontId="4" fillId="0" borderId="1" xfId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2" fillId="0" borderId="0" xfId="0" applyFont="1" applyFill="1"/>
    <xf numFmtId="4" fontId="12" fillId="0" borderId="0" xfId="0" applyNumberFormat="1" applyFont="1" applyFill="1"/>
    <xf numFmtId="43" fontId="0" fillId="0" borderId="0" xfId="1" applyFont="1" applyFill="1"/>
    <xf numFmtId="43" fontId="6" fillId="0" borderId="0" xfId="0" applyNumberFormat="1" applyFont="1" applyFill="1"/>
    <xf numFmtId="0" fontId="5" fillId="0" borderId="0" xfId="0" applyFont="1" applyFill="1"/>
    <xf numFmtId="43" fontId="5" fillId="0" borderId="0" xfId="0" applyNumberFormat="1" applyFont="1" applyFill="1"/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597477</xdr:colOff>
      <xdr:row>20</xdr:row>
      <xdr:rowOff>112569</xdr:rowOff>
    </xdr:from>
    <xdr:to>
      <xdr:col>10</xdr:col>
      <xdr:colOff>943841</xdr:colOff>
      <xdr:row>25</xdr:row>
      <xdr:rowOff>138546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96295" y="5238751"/>
          <a:ext cx="2892137" cy="97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(นายชาญชัย  พนาพฤกษชาติ)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นักวิชาการพัสดุ ชำนาญการ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topLeftCell="B1" zoomScale="120" zoomScaleNormal="100" zoomScaleSheetLayoutView="120" workbookViewId="0">
      <selection activeCell="D12" sqref="D12"/>
    </sheetView>
  </sheetViews>
  <sheetFormatPr defaultRowHeight="17.25" x14ac:dyDescent="0.4"/>
  <cols>
    <col min="1" max="1" width="27.125" style="13" customWidth="1"/>
    <col min="2" max="2" width="19.625" style="13" customWidth="1"/>
    <col min="3" max="3" width="27.125" style="13" customWidth="1"/>
    <col min="4" max="4" width="23.125" style="13" customWidth="1"/>
    <col min="5" max="5" width="19.125" style="13" customWidth="1"/>
    <col min="6" max="8" width="9" style="13"/>
    <col min="9" max="9" width="11.875" style="13" customWidth="1"/>
    <col min="10" max="10" width="14" style="13" customWidth="1"/>
    <col min="11" max="16384" width="9" style="13"/>
  </cols>
  <sheetData>
    <row r="1" spans="1:5" s="18" customFormat="1" ht="24" x14ac:dyDescent="0.55000000000000004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 ht="24" x14ac:dyDescent="0.55000000000000004">
      <c r="A2" s="12" t="s">
        <v>5</v>
      </c>
      <c r="B2" s="33">
        <v>20</v>
      </c>
      <c r="C2" s="34">
        <v>50140953.200000003</v>
      </c>
      <c r="D2" s="34">
        <v>44228684.850000001</v>
      </c>
      <c r="E2" s="35">
        <f>ROUND(((C2-D2)*100)/C2,2)</f>
        <v>11.79</v>
      </c>
    </row>
    <row r="3" spans="1:5" ht="24" x14ac:dyDescent="0.55000000000000004">
      <c r="A3" s="12" t="s">
        <v>6</v>
      </c>
      <c r="B3" s="33">
        <v>0</v>
      </c>
      <c r="C3" s="34">
        <v>0</v>
      </c>
      <c r="D3" s="34">
        <v>0</v>
      </c>
      <c r="E3" s="36" t="s">
        <v>18</v>
      </c>
    </row>
    <row r="4" spans="1:5" ht="24" x14ac:dyDescent="0.55000000000000004">
      <c r="A4" s="12" t="s">
        <v>7</v>
      </c>
      <c r="B4" s="33">
        <v>360</v>
      </c>
      <c r="C4" s="34">
        <v>29105799.899999999</v>
      </c>
      <c r="D4" s="34">
        <v>28938297.460000001</v>
      </c>
      <c r="E4" s="35">
        <f t="shared" ref="E4:E5" si="0">ROUND(((C4-D4)*100)/C4,2)</f>
        <v>0.57999999999999996</v>
      </c>
    </row>
    <row r="5" spans="1:5" ht="24" x14ac:dyDescent="0.55000000000000004">
      <c r="A5" s="12"/>
      <c r="B5" s="37">
        <f>SUM(B2:B4)</f>
        <v>380</v>
      </c>
      <c r="C5" s="38">
        <f>SUM(C2:C4)</f>
        <v>79246753.099999994</v>
      </c>
      <c r="D5" s="38">
        <f>SUM(D2:D4)</f>
        <v>73166982.310000002</v>
      </c>
      <c r="E5" s="39">
        <f t="shared" si="0"/>
        <v>7.67</v>
      </c>
    </row>
    <row r="6" spans="1:5" x14ac:dyDescent="0.4">
      <c r="D6" s="14"/>
    </row>
    <row r="12" spans="1:5" x14ac:dyDescent="0.4">
      <c r="E12" s="14"/>
    </row>
    <row r="20" spans="2:10" x14ac:dyDescent="0.4">
      <c r="D20" s="15"/>
    </row>
    <row r="22" spans="2:10" ht="24" x14ac:dyDescent="0.55000000000000004">
      <c r="B22" s="16"/>
      <c r="C22" s="16"/>
      <c r="I22" s="16"/>
      <c r="J22" s="16"/>
    </row>
    <row r="23" spans="2:10" ht="24" x14ac:dyDescent="0.55000000000000004">
      <c r="B23" s="16"/>
      <c r="C23" s="16"/>
      <c r="I23" s="16"/>
      <c r="J23" s="16"/>
    </row>
    <row r="24" spans="2:10" ht="24" x14ac:dyDescent="0.55000000000000004">
      <c r="B24" s="16"/>
      <c r="C24" s="16"/>
      <c r="I24" s="16"/>
      <c r="J24" s="16"/>
    </row>
    <row r="25" spans="2:10" ht="24" x14ac:dyDescent="0.55000000000000004">
      <c r="B25" s="15"/>
      <c r="C25" s="15"/>
      <c r="I25" s="16"/>
      <c r="J25" s="16"/>
    </row>
    <row r="26" spans="2:10" ht="24" x14ac:dyDescent="0.55000000000000004">
      <c r="I26" s="16"/>
      <c r="J26" s="16"/>
    </row>
    <row r="27" spans="2:10" ht="24" x14ac:dyDescent="0.55000000000000004">
      <c r="I27" s="16">
        <v>4463000</v>
      </c>
      <c r="J27" s="16">
        <v>4185000</v>
      </c>
    </row>
    <row r="28" spans="2:10" x14ac:dyDescent="0.4">
      <c r="I28" s="15">
        <f>SUM(I22:I27)</f>
        <v>4463000</v>
      </c>
      <c r="J28" s="15">
        <f>SUM(J22:J27)</f>
        <v>4185000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view="pageBreakPreview" topLeftCell="A7" zoomScale="130" zoomScaleNormal="110" zoomScaleSheetLayoutView="130" workbookViewId="0">
      <selection activeCell="E15" sqref="E15"/>
    </sheetView>
  </sheetViews>
  <sheetFormatPr defaultRowHeight="14.25" x14ac:dyDescent="0.2"/>
  <cols>
    <col min="1" max="1" width="9" style="20"/>
    <col min="2" max="2" width="12.375" style="20" customWidth="1"/>
    <col min="3" max="5" width="11.375" style="20" customWidth="1"/>
    <col min="6" max="6" width="12.375" style="20" customWidth="1"/>
    <col min="7" max="7" width="16.75" style="20" bestFit="1" customWidth="1"/>
    <col min="8" max="8" width="7.625" style="20" customWidth="1"/>
    <col min="9" max="9" width="7.5" style="20" customWidth="1"/>
    <col min="10" max="10" width="3.5" style="20" customWidth="1"/>
    <col min="11" max="11" width="13.875" style="20" customWidth="1"/>
    <col min="12" max="12" width="9.625" style="20" bestFit="1" customWidth="1"/>
    <col min="13" max="16384" width="9" style="20"/>
  </cols>
  <sheetData>
    <row r="1" spans="1:12" s="28" customFormat="1" ht="20.25" x14ac:dyDescent="0.3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s="28" customFormat="1" ht="20.25" x14ac:dyDescent="0.3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s="28" customFormat="1" ht="20.25" x14ac:dyDescent="0.3">
      <c r="A3" s="59" t="s">
        <v>13</v>
      </c>
      <c r="B3" s="59" t="s">
        <v>12</v>
      </c>
      <c r="C3" s="56" t="s">
        <v>11</v>
      </c>
      <c r="D3" s="57"/>
      <c r="E3" s="58"/>
      <c r="F3" s="62" t="s">
        <v>10</v>
      </c>
      <c r="G3" s="62" t="s">
        <v>9</v>
      </c>
      <c r="H3" s="62" t="s">
        <v>3</v>
      </c>
      <c r="I3" s="62"/>
      <c r="J3" s="62"/>
      <c r="K3" s="62" t="s">
        <v>8</v>
      </c>
    </row>
    <row r="4" spans="1:12" s="28" customFormat="1" ht="20.25" x14ac:dyDescent="0.3">
      <c r="A4" s="60"/>
      <c r="B4" s="60"/>
      <c r="C4" s="56" t="s">
        <v>1</v>
      </c>
      <c r="D4" s="57"/>
      <c r="E4" s="58"/>
      <c r="F4" s="62"/>
      <c r="G4" s="62"/>
      <c r="H4" s="62"/>
      <c r="I4" s="62"/>
      <c r="J4" s="62"/>
      <c r="K4" s="62"/>
    </row>
    <row r="5" spans="1:12" s="28" customFormat="1" ht="20.25" x14ac:dyDescent="0.3">
      <c r="A5" s="61"/>
      <c r="B5" s="61"/>
      <c r="C5" s="29" t="s">
        <v>5</v>
      </c>
      <c r="D5" s="29" t="s">
        <v>6</v>
      </c>
      <c r="E5" s="29" t="s">
        <v>7</v>
      </c>
      <c r="F5" s="62"/>
      <c r="G5" s="62"/>
      <c r="H5" s="62"/>
      <c r="I5" s="62"/>
      <c r="J5" s="62"/>
      <c r="K5" s="62"/>
    </row>
    <row r="6" spans="1:12" ht="20.25" x14ac:dyDescent="0.3">
      <c r="A6" s="22">
        <v>1</v>
      </c>
      <c r="B6" s="23">
        <v>243892</v>
      </c>
      <c r="C6" s="22">
        <v>1</v>
      </c>
      <c r="D6" s="22">
        <v>0</v>
      </c>
      <c r="E6" s="22">
        <v>40</v>
      </c>
      <c r="F6" s="22">
        <f>C6+D6+E6</f>
        <v>41</v>
      </c>
      <c r="G6" s="24">
        <v>4895820.05</v>
      </c>
      <c r="H6" s="51">
        <v>4804820.05</v>
      </c>
      <c r="I6" s="52"/>
      <c r="J6" s="53"/>
      <c r="K6" s="25">
        <f>ROUND(((G6-H6)*100)/G6,2)</f>
        <v>1.86</v>
      </c>
      <c r="L6" s="21"/>
    </row>
    <row r="7" spans="1:12" ht="20.25" x14ac:dyDescent="0.3">
      <c r="A7" s="22">
        <v>2</v>
      </c>
      <c r="B7" s="23">
        <v>243923</v>
      </c>
      <c r="C7" s="22">
        <v>0</v>
      </c>
      <c r="D7" s="22">
        <v>0</v>
      </c>
      <c r="E7" s="22">
        <v>50</v>
      </c>
      <c r="F7" s="22">
        <f t="shared" ref="F7:F17" si="0">C7+D7+E7</f>
        <v>50</v>
      </c>
      <c r="G7" s="26">
        <v>3925705.57</v>
      </c>
      <c r="H7" s="51">
        <v>3922655.57</v>
      </c>
      <c r="I7" s="52"/>
      <c r="J7" s="53"/>
      <c r="K7" s="31">
        <f t="shared" ref="K7" si="1">ROUND(((G7-H7)*100)/G7,2)</f>
        <v>0.08</v>
      </c>
    </row>
    <row r="8" spans="1:12" s="27" customFormat="1" ht="20.25" x14ac:dyDescent="0.3">
      <c r="A8" s="22">
        <v>3</v>
      </c>
      <c r="B8" s="23">
        <v>243953</v>
      </c>
      <c r="C8" s="22">
        <v>0</v>
      </c>
      <c r="D8" s="22">
        <v>0</v>
      </c>
      <c r="E8" s="22">
        <v>46</v>
      </c>
      <c r="F8" s="22">
        <f t="shared" si="0"/>
        <v>46</v>
      </c>
      <c r="G8" s="26">
        <v>9797917.5</v>
      </c>
      <c r="H8" s="51">
        <v>9797851</v>
      </c>
      <c r="I8" s="52"/>
      <c r="J8" s="53"/>
      <c r="K8" s="30">
        <f>((G8-H8)*100)/G8</f>
        <v>6.7871565564825388E-4</v>
      </c>
    </row>
    <row r="9" spans="1:12" ht="20.25" x14ac:dyDescent="0.3">
      <c r="A9" s="22">
        <v>4</v>
      </c>
      <c r="B9" s="23">
        <v>243984</v>
      </c>
      <c r="C9" s="22">
        <v>1</v>
      </c>
      <c r="D9" s="22">
        <v>0</v>
      </c>
      <c r="E9" s="22">
        <v>23</v>
      </c>
      <c r="F9" s="22">
        <f t="shared" si="0"/>
        <v>24</v>
      </c>
      <c r="G9" s="26">
        <v>2876151.15</v>
      </c>
      <c r="H9" s="51">
        <v>2655411.15</v>
      </c>
      <c r="I9" s="52"/>
      <c r="J9" s="53"/>
      <c r="K9" s="25">
        <f t="shared" ref="K9:K17" si="2">ROUND(((G9-H9)*100)/G9,2)</f>
        <v>7.67</v>
      </c>
    </row>
    <row r="10" spans="1:12" ht="20.25" x14ac:dyDescent="0.3">
      <c r="A10" s="22">
        <v>5</v>
      </c>
      <c r="B10" s="23">
        <v>244015</v>
      </c>
      <c r="C10" s="22">
        <v>2</v>
      </c>
      <c r="D10" s="22">
        <v>0</v>
      </c>
      <c r="E10" s="22">
        <v>23</v>
      </c>
      <c r="F10" s="22">
        <f t="shared" si="0"/>
        <v>25</v>
      </c>
      <c r="G10" s="26">
        <v>2332643.54</v>
      </c>
      <c r="H10" s="51">
        <v>2082183.54</v>
      </c>
      <c r="I10" s="52"/>
      <c r="J10" s="53"/>
      <c r="K10" s="25">
        <f t="shared" si="2"/>
        <v>10.74</v>
      </c>
    </row>
    <row r="11" spans="1:12" ht="20.25" x14ac:dyDescent="0.3">
      <c r="A11" s="22">
        <v>6</v>
      </c>
      <c r="B11" s="23">
        <v>244044</v>
      </c>
      <c r="C11" s="22">
        <v>4</v>
      </c>
      <c r="D11" s="22">
        <v>0</v>
      </c>
      <c r="E11" s="22">
        <v>48</v>
      </c>
      <c r="F11" s="22">
        <f t="shared" si="0"/>
        <v>52</v>
      </c>
      <c r="G11" s="26">
        <v>7620240.9800000004</v>
      </c>
      <c r="H11" s="51">
        <v>6963640.9800000004</v>
      </c>
      <c r="I11" s="52"/>
      <c r="J11" s="53"/>
      <c r="K11" s="25">
        <f t="shared" si="2"/>
        <v>8.6199999999999992</v>
      </c>
    </row>
    <row r="12" spans="1:12" ht="20.25" x14ac:dyDescent="0.3">
      <c r="A12" s="22">
        <v>7</v>
      </c>
      <c r="B12" s="23">
        <v>244075</v>
      </c>
      <c r="C12" s="22">
        <v>0</v>
      </c>
      <c r="D12" s="22">
        <v>0</v>
      </c>
      <c r="E12" s="22">
        <v>14</v>
      </c>
      <c r="F12" s="22">
        <f t="shared" si="0"/>
        <v>14</v>
      </c>
      <c r="G12" s="26">
        <v>653143.74</v>
      </c>
      <c r="H12" s="51">
        <v>653143.74</v>
      </c>
      <c r="I12" s="52"/>
      <c r="J12" s="53"/>
      <c r="K12" s="32">
        <f>ROUND(((G12-H12)*100)/G12,2)</f>
        <v>0</v>
      </c>
    </row>
    <row r="13" spans="1:12" s="27" customFormat="1" ht="20.25" x14ac:dyDescent="0.3">
      <c r="A13" s="22">
        <v>8</v>
      </c>
      <c r="B13" s="23">
        <v>244105</v>
      </c>
      <c r="C13" s="22">
        <v>4</v>
      </c>
      <c r="D13" s="22">
        <v>0</v>
      </c>
      <c r="E13" s="22">
        <v>11</v>
      </c>
      <c r="F13" s="22">
        <f t="shared" si="0"/>
        <v>15</v>
      </c>
      <c r="G13" s="26">
        <v>12379214</v>
      </c>
      <c r="H13" s="51">
        <v>10427314</v>
      </c>
      <c r="I13" s="52"/>
      <c r="J13" s="53"/>
      <c r="K13" s="25">
        <f>ROUND(((G13-H13)*100)/G13,2)</f>
        <v>15.77</v>
      </c>
    </row>
    <row r="14" spans="1:12" ht="20.25" x14ac:dyDescent="0.3">
      <c r="A14" s="22">
        <v>9</v>
      </c>
      <c r="B14" s="23">
        <v>244136</v>
      </c>
      <c r="C14" s="22">
        <v>3</v>
      </c>
      <c r="D14" s="22">
        <v>0</v>
      </c>
      <c r="E14" s="22">
        <v>36</v>
      </c>
      <c r="F14" s="22">
        <f t="shared" si="0"/>
        <v>39</v>
      </c>
      <c r="G14" s="26">
        <v>10377406.02</v>
      </c>
      <c r="H14" s="51">
        <v>9844906.0199999996</v>
      </c>
      <c r="I14" s="52"/>
      <c r="J14" s="53"/>
      <c r="K14" s="25">
        <f t="shared" si="2"/>
        <v>5.13</v>
      </c>
    </row>
    <row r="15" spans="1:12" ht="20.25" x14ac:dyDescent="0.3">
      <c r="A15" s="22">
        <v>10</v>
      </c>
      <c r="B15" s="23">
        <v>244166</v>
      </c>
      <c r="C15" s="22">
        <v>2</v>
      </c>
      <c r="D15" s="22">
        <v>0</v>
      </c>
      <c r="E15" s="22">
        <v>33</v>
      </c>
      <c r="F15" s="22">
        <f t="shared" si="0"/>
        <v>35</v>
      </c>
      <c r="G15" s="26">
        <v>17114150.629999999</v>
      </c>
      <c r="H15" s="51">
        <v>15302295.34</v>
      </c>
      <c r="I15" s="52"/>
      <c r="J15" s="53"/>
      <c r="K15" s="25">
        <f t="shared" si="2"/>
        <v>10.59</v>
      </c>
    </row>
    <row r="16" spans="1:12" ht="20.25" x14ac:dyDescent="0.3">
      <c r="A16" s="22">
        <v>11</v>
      </c>
      <c r="B16" s="23">
        <v>244197</v>
      </c>
      <c r="C16" s="22">
        <v>2</v>
      </c>
      <c r="D16" s="22">
        <v>0</v>
      </c>
      <c r="E16" s="22">
        <v>20</v>
      </c>
      <c r="F16" s="22">
        <f t="shared" si="0"/>
        <v>22</v>
      </c>
      <c r="G16" s="26">
        <v>3884346.14</v>
      </c>
      <c r="H16" s="51">
        <v>3738457.14</v>
      </c>
      <c r="I16" s="52"/>
      <c r="J16" s="53"/>
      <c r="K16" s="25">
        <f t="shared" si="2"/>
        <v>3.76</v>
      </c>
    </row>
    <row r="17" spans="1:11" ht="20.25" x14ac:dyDescent="0.3">
      <c r="A17" s="22">
        <v>12</v>
      </c>
      <c r="B17" s="23">
        <v>244228</v>
      </c>
      <c r="C17" s="22">
        <v>1</v>
      </c>
      <c r="D17" s="22">
        <v>0</v>
      </c>
      <c r="E17" s="22">
        <v>16</v>
      </c>
      <c r="F17" s="22">
        <f t="shared" si="0"/>
        <v>17</v>
      </c>
      <c r="G17" s="26">
        <v>3390013.78</v>
      </c>
      <c r="H17" s="51">
        <v>2974303.78</v>
      </c>
      <c r="I17" s="52"/>
      <c r="J17" s="53"/>
      <c r="K17" s="25">
        <f t="shared" si="2"/>
        <v>12.26</v>
      </c>
    </row>
    <row r="18" spans="1:11" s="27" customFormat="1" ht="20.25" x14ac:dyDescent="0.3">
      <c r="A18" s="49" t="s">
        <v>10</v>
      </c>
      <c r="B18" s="50"/>
      <c r="C18" s="40">
        <f>SUM(C6:C17)</f>
        <v>20</v>
      </c>
      <c r="D18" s="40">
        <f t="shared" ref="D18" si="3">SUM(D6:D17)</f>
        <v>0</v>
      </c>
      <c r="E18" s="40">
        <f>SUM(E6:E17)</f>
        <v>360</v>
      </c>
      <c r="F18" s="40">
        <f>SUM(F6:F17)</f>
        <v>380</v>
      </c>
      <c r="G18" s="41">
        <f>SUM(G6:G17)</f>
        <v>79246753.099999994</v>
      </c>
      <c r="H18" s="54">
        <f>SUM(H6:J17)</f>
        <v>73166982.310000002</v>
      </c>
      <c r="I18" s="54"/>
      <c r="J18" s="54"/>
      <c r="K18" s="42">
        <f>ROUND(((G18-H18)*100)/G18,2)</f>
        <v>7.67</v>
      </c>
    </row>
    <row r="19" spans="1:11" s="27" customFormat="1" ht="20.25" x14ac:dyDescent="0.3">
      <c r="A19" s="43"/>
      <c r="B19" s="43"/>
      <c r="C19" s="43"/>
      <c r="D19" s="43"/>
      <c r="E19" s="43"/>
      <c r="F19" s="43"/>
      <c r="G19" s="44"/>
      <c r="H19" s="43"/>
      <c r="I19" s="43"/>
      <c r="J19" s="43"/>
      <c r="K19" s="43"/>
    </row>
    <row r="20" spans="1:11" s="27" customFormat="1" x14ac:dyDescent="0.2">
      <c r="B20" s="45"/>
      <c r="D20" s="46"/>
      <c r="E20" s="19"/>
      <c r="F20" s="19"/>
    </row>
    <row r="21" spans="1:11" s="27" customFormat="1" x14ac:dyDescent="0.2">
      <c r="D21" s="19"/>
      <c r="F21" s="19"/>
    </row>
    <row r="22" spans="1:11" s="27" customFormat="1" x14ac:dyDescent="0.2">
      <c r="D22" s="19"/>
    </row>
    <row r="23" spans="1:11" s="27" customFormat="1" x14ac:dyDescent="0.2">
      <c r="C23" s="47"/>
      <c r="D23" s="48"/>
      <c r="E23" s="19"/>
    </row>
    <row r="24" spans="1:11" s="27" customFormat="1" x14ac:dyDescent="0.2"/>
    <row r="25" spans="1:11" s="27" customFormat="1" x14ac:dyDescent="0.2">
      <c r="B25" s="19"/>
    </row>
    <row r="26" spans="1:11" s="27" customFormat="1" x14ac:dyDescent="0.2"/>
  </sheetData>
  <mergeCells count="24">
    <mergeCell ref="A1:K1"/>
    <mergeCell ref="A2:K2"/>
    <mergeCell ref="C3:E3"/>
    <mergeCell ref="C4:E4"/>
    <mergeCell ref="A3:A5"/>
    <mergeCell ref="B3:B5"/>
    <mergeCell ref="F3:F5"/>
    <mergeCell ref="G3:G5"/>
    <mergeCell ref="H3:J5"/>
    <mergeCell ref="K3:K5"/>
    <mergeCell ref="H6:J6"/>
    <mergeCell ref="H7:J7"/>
    <mergeCell ref="H8:J8"/>
    <mergeCell ref="H9:J9"/>
    <mergeCell ref="H16:J16"/>
    <mergeCell ref="A18:B18"/>
    <mergeCell ref="H17:J17"/>
    <mergeCell ref="H18:J18"/>
    <mergeCell ref="H10:J10"/>
    <mergeCell ref="H11:J11"/>
    <mergeCell ref="H12:J12"/>
    <mergeCell ref="H13:J13"/>
    <mergeCell ref="H14:J14"/>
    <mergeCell ref="H15:J15"/>
  </mergeCells>
  <pageMargins left="1.181102362204724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F19" sqref="F19"/>
    </sheetView>
  </sheetViews>
  <sheetFormatPr defaultRowHeight="14.25" x14ac:dyDescent="0.2"/>
  <cols>
    <col min="1" max="1" width="18" customWidth="1"/>
    <col min="2" max="2" width="18.25" customWidth="1"/>
    <col min="3" max="3" width="14.125" hidden="1" customWidth="1"/>
    <col min="4" max="4" width="14.125" bestFit="1" customWidth="1"/>
    <col min="6" max="7" width="16.875" customWidth="1"/>
    <col min="9" max="10" width="17.125" bestFit="1" customWidth="1"/>
  </cols>
  <sheetData>
    <row r="1" spans="1:4" ht="24" x14ac:dyDescent="0.55000000000000004">
      <c r="A1" s="2"/>
      <c r="B1" s="2"/>
    </row>
    <row r="2" spans="1:4" x14ac:dyDescent="0.2">
      <c r="A2" s="1"/>
      <c r="B2" s="1"/>
    </row>
    <row r="3" spans="1:4" x14ac:dyDescent="0.2">
      <c r="A3" s="11" t="s">
        <v>15</v>
      </c>
      <c r="B3" s="3"/>
      <c r="C3" s="3"/>
      <c r="D3" s="4"/>
    </row>
    <row r="4" spans="1:4" x14ac:dyDescent="0.2">
      <c r="A4" s="5"/>
      <c r="B4" s="6"/>
      <c r="C4" s="6"/>
      <c r="D4" s="7"/>
    </row>
    <row r="5" spans="1:4" x14ac:dyDescent="0.2">
      <c r="A5" s="8" t="s">
        <v>16</v>
      </c>
      <c r="B5" s="9"/>
      <c r="C5" s="9"/>
      <c r="D5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Sheet1</vt:lpstr>
      <vt:lpstr>Sheet1 (2)</vt:lpstr>
      <vt:lpstr>Sheet2</vt:lpstr>
      <vt:lpstr>Sheet1!Print_Area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2026-06-23T08:40:15Z</cp:lastPrinted>
  <dcterms:created xsi:type="dcterms:W3CDTF">2023-02-22T09:14:26Z</dcterms:created>
  <dcterms:modified xsi:type="dcterms:W3CDTF">2026-06-23T09:51:55Z</dcterms:modified>
</cp:coreProperties>
</file>